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<sst xmlns="http://schemas.openxmlformats.org/spreadsheetml/2006/main" count="32" uniqueCount="30">
  <si>
    <t>Contents</t>
  </si>
  <si>
    <t>usablestats.com</t>
  </si>
  <si>
    <t>Confidence Interval Around a Mean From Summary Data (Continuous Data)</t>
  </si>
  <si>
    <t>Compute a confidence interval when the population standard deviation is not known (which is usually the case)</t>
  </si>
  <si>
    <r>
      <t xml:space="preserve">* </t>
    </r>
    <r>
      <rPr>
        <i/>
        <sz val="10"/>
        <rFont val="Arial"/>
        <family val="2"/>
      </rPr>
      <t>Required Fields</t>
    </r>
  </si>
  <si>
    <t>Input</t>
  </si>
  <si>
    <t>Results</t>
  </si>
  <si>
    <t>CI's Do not EDIT</t>
  </si>
  <si>
    <r>
      <t>Mean</t>
    </r>
    <r>
      <rPr>
        <sz val="10"/>
        <color indexed="10"/>
        <rFont val="Arial"/>
        <family val="2"/>
      </rPr>
      <t>*</t>
    </r>
  </si>
  <si>
    <r>
      <t>Standard Deviation</t>
    </r>
    <r>
      <rPr>
        <sz val="10"/>
        <color indexed="10"/>
        <rFont val="Arial"/>
        <family val="2"/>
      </rPr>
      <t>*</t>
    </r>
  </si>
  <si>
    <t>Low</t>
  </si>
  <si>
    <t>High</t>
  </si>
  <si>
    <r>
      <t>Sample Size</t>
    </r>
    <r>
      <rPr>
        <sz val="10"/>
        <color indexed="10"/>
        <rFont val="Arial"/>
        <family val="2"/>
      </rPr>
      <t>*</t>
    </r>
  </si>
  <si>
    <t>Using t</t>
  </si>
  <si>
    <t>Confidence Level</t>
  </si>
  <si>
    <t>Using Z (Normal)</t>
  </si>
  <si>
    <t>Calculations</t>
  </si>
  <si>
    <t>Note: When in doubt, use the t-interval.</t>
  </si>
  <si>
    <t xml:space="preserve"> Do not EDIT</t>
  </si>
  <si>
    <t>Alpha</t>
  </si>
  <si>
    <t>CV</t>
  </si>
  <si>
    <t>SEM</t>
  </si>
  <si>
    <t>Tails</t>
  </si>
  <si>
    <t>Using T</t>
  </si>
  <si>
    <t>TCRIT</t>
  </si>
  <si>
    <t>Margin</t>
  </si>
  <si>
    <t>Margin %</t>
  </si>
  <si>
    <t>Using Z</t>
  </si>
  <si>
    <t>Z</t>
  </si>
  <si>
    <t>Copyright © 2004-2009 Measuring Usability LLC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</si>
</sst>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000_);_(* \(#,##0.0000000\);_(* &quot;-&quot;??_);_(@_)"/>
    <numFmt numFmtId="166" formatCode="0.0%"/>
    <numFmt numFmtId="167" formatCode="_(* #,##0.0000000_);_(* \(#,##0.0000000\);_(* &quot;-&quot;?????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0"/>
    </font>
    <font>
      <b/>
      <sz val="10"/>
      <color indexed="23"/>
      <name val="Arial"/>
      <family val="2"/>
    </font>
    <font>
      <i/>
      <sz val="9"/>
      <name val="Arial"/>
      <family val="2"/>
    </font>
    <font>
      <sz val="10"/>
      <color indexed="23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0" fillId="33" borderId="0" xfId="53" applyFont="1" applyFill="1" applyAlignment="1" applyProtection="1">
      <alignment/>
      <protection/>
    </xf>
    <xf numFmtId="0" fontId="0" fillId="33" borderId="0" xfId="0" applyFill="1" applyAlignment="1">
      <alignment/>
    </xf>
    <xf numFmtId="0" fontId="20" fillId="34" borderId="0" xfId="53" applyFont="1" applyFill="1" applyAlignment="1" applyProtection="1">
      <alignment/>
      <protection/>
    </xf>
    <xf numFmtId="0" fontId="0" fillId="34" borderId="0" xfId="0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34" borderId="0" xfId="0" applyFont="1" applyFill="1" applyAlignment="1">
      <alignment horizontal="centerContinuous"/>
    </xf>
    <xf numFmtId="0" fontId="0" fillId="35" borderId="0" xfId="0" applyFill="1" applyAlignment="1">
      <alignment horizontal="center"/>
    </xf>
    <xf numFmtId="9" fontId="0" fillId="35" borderId="0" xfId="59" applyFont="1" applyFill="1" applyAlignment="1">
      <alignment/>
    </xf>
    <xf numFmtId="164" fontId="0" fillId="35" borderId="0" xfId="42" applyNumberFormat="1" applyFont="1" applyFill="1" applyAlignment="1">
      <alignment/>
    </xf>
    <xf numFmtId="0" fontId="0" fillId="35" borderId="10" xfId="0" applyFill="1" applyBorder="1" applyAlignment="1">
      <alignment/>
    </xf>
    <xf numFmtId="0" fontId="26" fillId="35" borderId="0" xfId="0" applyFont="1" applyFill="1" applyAlignment="1">
      <alignment/>
    </xf>
    <xf numFmtId="0" fontId="24" fillId="35" borderId="0" xfId="0" applyFont="1" applyFill="1" applyAlignment="1">
      <alignment horizontal="left"/>
    </xf>
    <xf numFmtId="0" fontId="27" fillId="34" borderId="0" xfId="0" applyFont="1" applyFill="1" applyAlignment="1">
      <alignment horizontal="centerContinuous"/>
    </xf>
    <xf numFmtId="0" fontId="28" fillId="35" borderId="0" xfId="0" applyFont="1" applyFill="1" applyAlignment="1">
      <alignment/>
    </xf>
    <xf numFmtId="0" fontId="24" fillId="0" borderId="0" xfId="0" applyFont="1" applyAlignment="1">
      <alignment horizontal="left"/>
    </xf>
    <xf numFmtId="0" fontId="29" fillId="35" borderId="0" xfId="0" applyFont="1" applyFill="1" applyAlignment="1">
      <alignment horizontal="left"/>
    </xf>
    <xf numFmtId="0" fontId="29" fillId="35" borderId="0" xfId="0" applyFont="1" applyFill="1" applyAlignment="1">
      <alignment horizontal="center"/>
    </xf>
    <xf numFmtId="2" fontId="29" fillId="35" borderId="0" xfId="0" applyNumberFormat="1" applyFont="1" applyFill="1" applyAlignment="1">
      <alignment horizontal="center"/>
    </xf>
    <xf numFmtId="0" fontId="29" fillId="35" borderId="0" xfId="0" applyFont="1" applyFill="1" applyAlignment="1">
      <alignment/>
    </xf>
    <xf numFmtId="165" fontId="0" fillId="0" borderId="0" xfId="42" applyNumberFormat="1" applyFont="1" applyAlignment="1">
      <alignment/>
    </xf>
    <xf numFmtId="165" fontId="29" fillId="35" borderId="0" xfId="42" applyNumberFormat="1" applyFont="1" applyFill="1" applyAlignment="1">
      <alignment/>
    </xf>
    <xf numFmtId="166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166" fontId="29" fillId="35" borderId="0" xfId="59" applyNumberFormat="1" applyFont="1" applyFill="1" applyAlignment="1">
      <alignment/>
    </xf>
    <xf numFmtId="0" fontId="24" fillId="0" borderId="0" xfId="0" applyFont="1" applyAlignment="1">
      <alignment/>
    </xf>
    <xf numFmtId="0" fontId="30" fillId="34" borderId="0" xfId="53" applyFont="1" applyFill="1" applyAlignment="1" applyProtection="1">
      <alignment/>
      <protection/>
    </xf>
    <xf numFmtId="0" fontId="31" fillId="34" borderId="0" xfId="0" applyFont="1" applyFill="1" applyAlignment="1">
      <alignment/>
    </xf>
    <xf numFmtId="0" fontId="26" fillId="0" borderId="0" xfId="0" applyFont="1" applyAlignment="1">
      <alignment horizontal="left"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PowerPack_adminEd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Chi-Square Goodness of Fit"/>
      <sheetName val="Chi-Square Independence"/>
      <sheetName val="1Proportion"/>
      <sheetName val="2 Proportion"/>
      <sheetName val="CI Proportion"/>
      <sheetName val="CI Continuous Summary"/>
      <sheetName val="CI Continuous Data"/>
      <sheetName val="CI Pop. SD Known"/>
      <sheetName val="Sample Size for Margin"/>
      <sheetName val="Sample Size Margin Proportion"/>
      <sheetName val="Sample Size Power 1-Proportion"/>
      <sheetName val="1 sample t Summary"/>
      <sheetName val="1 sample t Data"/>
      <sheetName val="1 Sampe Z Summary"/>
      <sheetName val="Paired t Data"/>
      <sheetName val="2 Sample t Data"/>
      <sheetName val="2-Sample t Summary"/>
      <sheetName val="2-Sample Z"/>
      <sheetName val="Z-score Mean"/>
      <sheetName val="Z-Score Point"/>
      <sheetName val="Z-Score from Percent"/>
      <sheetName val="Percent from Z-Score"/>
      <sheetName val="Compare Variances"/>
      <sheetName val="Sample Sd to Pop Sd"/>
      <sheetName val="ANOVA Data"/>
      <sheetName val="ANOVA Summary"/>
      <sheetName val="percent to t-score"/>
      <sheetName val="2 Variances"/>
      <sheetName val="Random Variable"/>
      <sheetName val="percent to z-score"/>
    </sheetNames>
    <sheetDataSet>
      <sheetData sheetId="7">
        <row r="8">
          <cell r="C8">
            <v>170.08</v>
          </cell>
        </row>
        <row r="23">
          <cell r="C23">
            <v>9.039875637253138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8.8515625" style="0" customWidth="1"/>
    <col min="2" max="2" width="18.28125" style="0" bestFit="1" customWidth="1"/>
    <col min="3" max="3" width="13.00390625" style="0" customWidth="1"/>
    <col min="4" max="4" width="10.8515625" style="0" customWidth="1"/>
    <col min="5" max="5" width="6.8515625" style="0" customWidth="1"/>
    <col min="6" max="6" width="20.140625" style="0" customWidth="1"/>
    <col min="10" max="13" width="9.140625" style="0" hidden="1" customWidth="1"/>
  </cols>
  <sheetData>
    <row r="1" spans="1:1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 t="s">
        <v>1</v>
      </c>
      <c r="Q1" s="2"/>
    </row>
    <row r="2" spans="1:17" ht="5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4"/>
    </row>
    <row r="3" spans="1:17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7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8" ht="15">
      <c r="A5" s="8" t="s">
        <v>4</v>
      </c>
      <c r="B5" s="6"/>
      <c r="C5" s="6"/>
      <c r="D5" s="6"/>
      <c r="E5" s="6"/>
      <c r="F5" s="6"/>
      <c r="G5" s="6"/>
      <c r="H5" s="6"/>
    </row>
    <row r="7" spans="2:13" ht="15">
      <c r="B7" s="9" t="s">
        <v>5</v>
      </c>
      <c r="C7" s="9"/>
      <c r="D7" s="9"/>
      <c r="F7" s="9" t="s">
        <v>6</v>
      </c>
      <c r="G7" s="9"/>
      <c r="H7" s="9"/>
      <c r="J7" s="6" t="s">
        <v>7</v>
      </c>
      <c r="K7" s="6"/>
      <c r="L7" s="6"/>
      <c r="M7" s="6"/>
    </row>
    <row r="8" spans="2:12" ht="15">
      <c r="B8" s="6" t="s">
        <v>8</v>
      </c>
      <c r="C8" s="10">
        <v>170.08</v>
      </c>
      <c r="D8" s="6"/>
      <c r="F8" s="6"/>
      <c r="G8" s="6"/>
      <c r="H8" s="6"/>
      <c r="J8" s="6">
        <v>1</v>
      </c>
      <c r="K8" s="11">
        <v>0.8</v>
      </c>
      <c r="L8" s="6">
        <v>4</v>
      </c>
    </row>
    <row r="9" spans="2:12" ht="15">
      <c r="B9" s="6" t="s">
        <v>9</v>
      </c>
      <c r="C9" s="10">
        <v>21.9</v>
      </c>
      <c r="D9" s="6"/>
      <c r="F9" s="6"/>
      <c r="G9" s="10" t="s">
        <v>10</v>
      </c>
      <c r="H9" s="10" t="s">
        <v>11</v>
      </c>
      <c r="J9" s="6">
        <v>2</v>
      </c>
      <c r="K9" s="11">
        <v>0.85</v>
      </c>
      <c r="L9" s="6"/>
    </row>
    <row r="10" spans="2:13" ht="15">
      <c r="B10" s="6" t="s">
        <v>12</v>
      </c>
      <c r="C10" s="10">
        <v>46</v>
      </c>
      <c r="D10" s="6"/>
      <c r="F10" s="7" t="s">
        <v>13</v>
      </c>
      <c r="G10" s="12">
        <f>C8-C23</f>
        <v>163.57650287177248</v>
      </c>
      <c r="H10" s="12">
        <f>C8+C23</f>
        <v>176.58349712822755</v>
      </c>
      <c r="J10" s="6">
        <v>3</v>
      </c>
      <c r="K10" s="11">
        <v>0.9</v>
      </c>
      <c r="L10" s="13">
        <f>VLOOKUP(L8,J8:K12,2)</f>
        <v>0.95</v>
      </c>
      <c r="M10" s="6"/>
    </row>
    <row r="11" spans="2:13" ht="15">
      <c r="B11" s="14" t="s">
        <v>14</v>
      </c>
      <c r="C11" s="6"/>
      <c r="D11" s="6"/>
      <c r="F11" s="7" t="s">
        <v>15</v>
      </c>
      <c r="G11" s="12">
        <f>C8-C30</f>
        <v>164.76880244401818</v>
      </c>
      <c r="H11" s="12">
        <f>C8+C30</f>
        <v>175.39119755598185</v>
      </c>
      <c r="J11" s="6">
        <v>4</v>
      </c>
      <c r="K11" s="11">
        <v>0.95</v>
      </c>
      <c r="L11" s="6"/>
      <c r="M11" s="6"/>
    </row>
    <row r="12" spans="2:13" ht="15">
      <c r="B12" s="6"/>
      <c r="C12" s="6"/>
      <c r="D12" s="6"/>
      <c r="F12" s="6"/>
      <c r="G12" s="6"/>
      <c r="H12" s="6"/>
      <c r="J12" s="6">
        <v>5</v>
      </c>
      <c r="K12" s="11">
        <v>0.99</v>
      </c>
      <c r="L12" s="6"/>
      <c r="M12" s="6"/>
    </row>
    <row r="13" spans="2:13" ht="15">
      <c r="B13" s="6"/>
      <c r="C13" s="6"/>
      <c r="D13" s="6"/>
      <c r="F13" s="6"/>
      <c r="G13" s="15"/>
      <c r="H13" s="6"/>
      <c r="K13" s="11"/>
      <c r="L13" s="6"/>
      <c r="M13" s="6"/>
    </row>
    <row r="14" spans="2:10" ht="15">
      <c r="B14" s="16" t="s">
        <v>16</v>
      </c>
      <c r="C14" s="9"/>
      <c r="D14" s="9"/>
      <c r="F14" s="17" t="s">
        <v>17</v>
      </c>
      <c r="G14" s="15"/>
      <c r="H14" s="6"/>
      <c r="J14" t="s">
        <v>18</v>
      </c>
    </row>
    <row r="15" spans="2:7" ht="15">
      <c r="B15" s="6"/>
      <c r="C15" s="6"/>
      <c r="D15" s="6"/>
      <c r="G15" s="18"/>
    </row>
    <row r="16" spans="2:7" ht="15">
      <c r="B16" s="19" t="s">
        <v>19</v>
      </c>
      <c r="C16" s="20">
        <f>1-L10</f>
        <v>0.050000000000000044</v>
      </c>
      <c r="D16" s="6"/>
      <c r="G16" s="18"/>
    </row>
    <row r="17" spans="2:7" ht="15">
      <c r="B17" s="19" t="s">
        <v>20</v>
      </c>
      <c r="C17" s="21">
        <f>C9/C8</f>
        <v>0.1287629350893697</v>
      </c>
      <c r="D17" s="6"/>
      <c r="G17" s="18"/>
    </row>
    <row r="18" spans="2:7" ht="15">
      <c r="B18" s="19" t="s">
        <v>21</v>
      </c>
      <c r="C18" s="20">
        <f>C9/SQRT(C10)</f>
        <v>3.228978839792247</v>
      </c>
      <c r="D18" s="6"/>
      <c r="G18" s="18"/>
    </row>
    <row r="19" spans="2:7" ht="15">
      <c r="B19" s="19" t="s">
        <v>22</v>
      </c>
      <c r="C19" s="20">
        <v>1</v>
      </c>
      <c r="D19" s="6"/>
      <c r="G19" s="18"/>
    </row>
    <row r="20" spans="2:8" ht="15">
      <c r="B20" s="6"/>
      <c r="C20" s="6"/>
      <c r="D20" s="22"/>
      <c r="G20" s="18"/>
      <c r="H20" s="23"/>
    </row>
    <row r="21" spans="2:7" ht="15">
      <c r="B21" s="19" t="s">
        <v>23</v>
      </c>
      <c r="C21" s="24"/>
      <c r="D21" s="22"/>
      <c r="G21" s="18"/>
    </row>
    <row r="22" spans="2:8" ht="15">
      <c r="B22" s="19" t="s">
        <v>24</v>
      </c>
      <c r="C22" s="22">
        <f>TINV(C16,C10-1)</f>
        <v>2.0141033592669686</v>
      </c>
      <c r="D22" s="22"/>
      <c r="G22" s="18"/>
      <c r="H22" s="25"/>
    </row>
    <row r="23" spans="2:8" ht="15">
      <c r="B23" s="19" t="s">
        <v>25</v>
      </c>
      <c r="C23" s="22">
        <f>C18*C22</f>
        <v>6.503497128227523</v>
      </c>
      <c r="D23" s="22"/>
      <c r="G23" s="18"/>
      <c r="H23" s="26"/>
    </row>
    <row r="24" spans="2:8" ht="15">
      <c r="B24" s="19" t="s">
        <v>26</v>
      </c>
      <c r="C24" s="27">
        <f>C23/C8</f>
        <v>0.03823787116784762</v>
      </c>
      <c r="D24" s="22"/>
      <c r="G24" s="18"/>
      <c r="H24" s="26"/>
    </row>
    <row r="25" spans="2:4" ht="15">
      <c r="B25" s="19"/>
      <c r="C25" s="22"/>
      <c r="D25" s="22"/>
    </row>
    <row r="26" spans="2:4" ht="15">
      <c r="B26" s="19"/>
      <c r="C26" s="22"/>
      <c r="D26" s="22"/>
    </row>
    <row r="27" spans="2:4" ht="15">
      <c r="B27" s="22"/>
      <c r="C27" s="22"/>
      <c r="D27" s="22"/>
    </row>
    <row r="28" spans="2:4" ht="15">
      <c r="B28" s="19" t="s">
        <v>27</v>
      </c>
      <c r="C28" s="24"/>
      <c r="D28" s="22"/>
    </row>
    <row r="29" spans="2:4" ht="15">
      <c r="B29" s="19" t="s">
        <v>28</v>
      </c>
      <c r="C29" s="22">
        <f>ABS(NORMSINV(C16/C19))</f>
        <v>1.6448536269514742</v>
      </c>
      <c r="D29" s="22"/>
    </row>
    <row r="30" spans="2:4" ht="15">
      <c r="B30" s="19" t="s">
        <v>25</v>
      </c>
      <c r="C30" s="22">
        <f>C18*C29</f>
        <v>5.311197555981841</v>
      </c>
      <c r="D30" s="22"/>
    </row>
    <row r="31" spans="2:4" ht="15">
      <c r="B31" s="19" t="s">
        <v>26</v>
      </c>
      <c r="C31" s="27">
        <f>C30/C8</f>
        <v>0.031227643203091723</v>
      </c>
      <c r="D31" s="22"/>
    </row>
    <row r="32" spans="2:4" ht="13.5" customHeight="1">
      <c r="B32" s="6"/>
      <c r="C32" s="6"/>
      <c r="D32" s="22"/>
    </row>
    <row r="33" spans="2:4" ht="15">
      <c r="B33" s="6"/>
      <c r="C33" s="6"/>
      <c r="D33" s="22"/>
    </row>
    <row r="34" spans="1:4" ht="15">
      <c r="A34" s="28"/>
      <c r="B34" s="29" t="s">
        <v>29</v>
      </c>
      <c r="C34" s="30"/>
      <c r="D34" s="30"/>
    </row>
    <row r="35" spans="1:2" ht="15">
      <c r="A35" s="28"/>
      <c r="B35" s="31"/>
    </row>
    <row r="36" ht="15">
      <c r="A36" s="28"/>
    </row>
    <row r="37" spans="1:6" ht="15">
      <c r="A37" s="28"/>
      <c r="F37" s="32"/>
    </row>
  </sheetData>
  <sheetProtection/>
  <hyperlinks>
    <hyperlink ref="P1" r:id="rId1" display="usablestats.com"/>
    <hyperlink ref="A1" location="'Table of Contents'!A1" display="Contents"/>
    <hyperlink ref="B34" r:id="rId2" display="Copyright © 2008 Measuring Usability LLC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jsauro</dc:creator>
  <cp:keywords/>
  <dc:description/>
  <cp:lastModifiedBy>jsauro</cp:lastModifiedBy>
  <dcterms:created xsi:type="dcterms:W3CDTF">2012-04-29T18:34:29Z</dcterms:created>
  <dcterms:modified xsi:type="dcterms:W3CDTF">2012-04-29T19:57:52Z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