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<sst xmlns="http://schemas.openxmlformats.org/spreadsheetml/2006/main" count="36" uniqueCount="32">
  <si>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Contents</t>
  </si>
  <si>
    <t>usablestats.com</t>
  </si>
  <si>
    <t>Z-Score From 1 Data-Point</t>
  </si>
  <si>
    <t>Enter the population mean and standard deviation then enter the data-point to find the z-score and percentile score.</t>
  </si>
  <si>
    <r>
      <t xml:space="preserve">* </t>
    </r>
    <r>
      <rPr>
        <i/>
        <sz val="10"/>
        <rFont val="Arial"/>
        <family val="2"/>
      </rPr>
      <t>Required Fields</t>
    </r>
  </si>
  <si>
    <t>Input</t>
  </si>
  <si>
    <t>Results</t>
  </si>
  <si>
    <r>
      <t>Population Mean</t>
    </r>
    <r>
      <rPr>
        <sz val="10"/>
        <color indexed="10"/>
        <rFont val="Arial"/>
        <family val="2"/>
      </rPr>
      <t>*</t>
    </r>
  </si>
  <si>
    <t>has a z-score of</t>
  </si>
  <si>
    <t>percentile score =</t>
  </si>
  <si>
    <r>
      <t>Population SD</t>
    </r>
    <r>
      <rPr>
        <sz val="10"/>
        <color indexed="10"/>
        <rFont val="Arial"/>
        <family val="2"/>
      </rPr>
      <t>*</t>
    </r>
  </si>
  <si>
    <r>
      <t>Data-Point</t>
    </r>
    <r>
      <rPr>
        <sz val="10"/>
        <color indexed="10"/>
        <rFont val="Arial"/>
        <family val="2"/>
      </rPr>
      <t>*</t>
    </r>
  </si>
  <si>
    <t>Probability of a value less than</t>
  </si>
  <si>
    <t xml:space="preserve">Probability of a value greater than </t>
  </si>
  <si>
    <t>Optional</t>
  </si>
  <si>
    <t>z-score associated with percent</t>
  </si>
  <si>
    <t>Percentile</t>
  </si>
  <si>
    <t>Z-Score</t>
  </si>
  <si>
    <t>Value</t>
  </si>
  <si>
    <t>value =</t>
  </si>
  <si>
    <t>Low Score</t>
  </si>
  <si>
    <t>High Score</t>
  </si>
  <si>
    <t>Proportion of area beteween</t>
  </si>
  <si>
    <t>Probability of scores  between</t>
  </si>
  <si>
    <t>and</t>
  </si>
  <si>
    <t>is</t>
  </si>
  <si>
    <t>Between Area Calculations</t>
  </si>
  <si>
    <t>Low</t>
  </si>
  <si>
    <t>High</t>
  </si>
  <si>
    <t>Z-score</t>
  </si>
  <si>
    <t>Less than</t>
  </si>
  <si>
    <t>Copyright © 2004-2009 Measuring Usability LLC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</si>
</sst>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000000"/>
    <numFmt numFmtId="16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55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33" borderId="0" xfId="52" applyFont="1" applyFill="1" applyAlignment="1" applyProtection="1">
      <alignment/>
      <protection/>
    </xf>
    <xf numFmtId="0" fontId="0" fillId="33" borderId="0" xfId="0" applyFill="1" applyAlignment="1">
      <alignment/>
    </xf>
    <xf numFmtId="0" fontId="19" fillId="34" borderId="0" xfId="52" applyFont="1" applyFill="1" applyAlignment="1" applyProtection="1">
      <alignment/>
      <protection/>
    </xf>
    <xf numFmtId="0" fontId="0" fillId="34" borderId="0" xfId="0" applyFill="1" applyAlignment="1">
      <alignment/>
    </xf>
    <xf numFmtId="0" fontId="20" fillId="35" borderId="0" xfId="0" applyFont="1" applyFill="1" applyAlignment="1">
      <alignment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23" fillId="0" borderId="0" xfId="0" applyFont="1" applyAlignment="1">
      <alignment/>
    </xf>
    <xf numFmtId="0" fontId="23" fillId="36" borderId="0" xfId="0" applyFont="1" applyFill="1" applyAlignment="1">
      <alignment horizontal="centerContinuous"/>
    </xf>
    <xf numFmtId="0" fontId="0" fillId="35" borderId="0" xfId="0" applyFill="1" applyAlignment="1">
      <alignment horizontal="right"/>
    </xf>
    <xf numFmtId="0" fontId="0" fillId="35" borderId="10" xfId="0" applyFill="1" applyBorder="1" applyAlignment="1">
      <alignment/>
    </xf>
    <xf numFmtId="0" fontId="23" fillId="35" borderId="0" xfId="0" applyFont="1" applyFill="1" applyAlignment="1">
      <alignment horizontal="center"/>
    </xf>
    <xf numFmtId="0" fontId="23" fillId="35" borderId="0" xfId="0" applyFont="1" applyFill="1" applyAlignment="1">
      <alignment/>
    </xf>
    <xf numFmtId="164" fontId="23" fillId="35" borderId="0" xfId="42" applyNumberFormat="1" applyFont="1" applyFill="1" applyAlignment="1">
      <alignment horizontal="left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Alignment="1">
      <alignment horizontal="left"/>
    </xf>
    <xf numFmtId="165" fontId="0" fillId="35" borderId="0" xfId="0" applyNumberFormat="1" applyFill="1" applyAlignment="1">
      <alignment/>
    </xf>
    <xf numFmtId="0" fontId="21" fillId="35" borderId="13" xfId="0" applyFont="1" applyFill="1" applyBorder="1" applyAlignment="1">
      <alignment horizontal="centerContinuous"/>
    </xf>
    <xf numFmtId="0" fontId="0" fillId="35" borderId="13" xfId="0" applyFill="1" applyBorder="1" applyAlignment="1">
      <alignment horizontal="centerContinuous"/>
    </xf>
    <xf numFmtId="0" fontId="0" fillId="35" borderId="0" xfId="0" applyFill="1" applyAlignment="1">
      <alignment horizontal="center"/>
    </xf>
    <xf numFmtId="9" fontId="0" fillId="35" borderId="0" xfId="58" applyFont="1" applyFill="1" applyAlignment="1">
      <alignment/>
    </xf>
    <xf numFmtId="0" fontId="25" fillId="35" borderId="0" xfId="0" applyFont="1" applyFill="1" applyAlignment="1">
      <alignment/>
    </xf>
    <xf numFmtId="0" fontId="25" fillId="35" borderId="0" xfId="0" applyFont="1" applyFill="1" applyAlignment="1">
      <alignment horizontal="center"/>
    </xf>
    <xf numFmtId="166" fontId="0" fillId="0" borderId="0" xfId="0" applyNumberFormat="1" applyAlignment="1">
      <alignment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/>
    </xf>
    <xf numFmtId="0" fontId="27" fillId="34" borderId="0" xfId="52" applyFont="1" applyFill="1" applyAlignment="1" applyProtection="1">
      <alignment/>
      <protection/>
    </xf>
    <xf numFmtId="0" fontId="28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Relationship Id="rId2" Type="http://schemas.openxmlformats.org/officeDocument/2006/relationships/hyperlink" Target="http://www.usablestat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O28" sqref="O28"/>
    </sheetView>
  </sheetViews>
  <sheetFormatPr defaultColWidth="9.140625" defaultRowHeight="15"/>
  <cols>
    <col min="1" max="1" width="29.140625" style="0" customWidth="1"/>
    <col min="2" max="2" width="9.7109375" style="0" bestFit="1" customWidth="1"/>
    <col min="3" max="3" width="10.28125" style="0" customWidth="1"/>
    <col min="4" max="4" width="4.8515625" style="0" customWidth="1"/>
    <col min="5" max="5" width="4.140625" style="0" customWidth="1"/>
    <col min="6" max="6" width="14.7109375" style="0" customWidth="1"/>
    <col min="7" max="7" width="9.28125" style="0" bestFit="1" customWidth="1"/>
    <col min="8" max="8" width="8.421875" style="0" customWidth="1"/>
    <col min="9" max="9" width="9.28125" style="0" bestFit="1" customWidth="1"/>
    <col min="10" max="10" width="10.00390625" style="0" bestFit="1" customWidth="1"/>
    <col min="11" max="11" width="9.28125" style="0" bestFit="1" customWidth="1"/>
    <col min="12" max="12" width="10.28125" style="0" bestFit="1" customWidth="1"/>
    <col min="13" max="13" width="9.28125" style="0" bestFit="1" customWidth="1"/>
  </cols>
  <sheetData>
    <row r="1" spans="1:22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 t="s">
        <v>1</v>
      </c>
      <c r="V1" s="2"/>
    </row>
    <row r="2" spans="1:22" ht="5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</row>
    <row r="3" spans="1:22" ht="15.7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">
      <c r="A4" s="7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18" ht="15">
      <c r="A5" s="8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6"/>
      <c r="P5" s="6"/>
      <c r="Q5" s="6"/>
      <c r="R5" s="6"/>
    </row>
    <row r="6" ht="15">
      <c r="A6" s="9"/>
    </row>
    <row r="7" spans="1:13" ht="15">
      <c r="A7" s="10" t="s">
        <v>5</v>
      </c>
      <c r="B7" s="10"/>
      <c r="C7" s="10"/>
      <c r="F7" s="10" t="s">
        <v>6</v>
      </c>
      <c r="G7" s="10"/>
      <c r="H7" s="10"/>
      <c r="I7" s="10"/>
      <c r="J7" s="10"/>
      <c r="K7" s="10"/>
      <c r="L7" s="10"/>
      <c r="M7" s="10"/>
    </row>
    <row r="8" spans="1:13" ht="15">
      <c r="A8" s="11" t="s">
        <v>7</v>
      </c>
      <c r="B8" s="12">
        <v>98.2</v>
      </c>
      <c r="C8" s="6"/>
      <c r="F8" s="13">
        <f>B10</f>
        <v>100.6</v>
      </c>
      <c r="G8" s="14" t="s">
        <v>8</v>
      </c>
      <c r="H8" s="14"/>
      <c r="I8" s="13">
        <f>(B10-B8)/B9</f>
        <v>3.87096774193547</v>
      </c>
      <c r="J8" s="14" t="s">
        <v>9</v>
      </c>
      <c r="K8" s="14"/>
      <c r="L8" s="15">
        <f>NORMSDIST(I8)</f>
        <v>0.9999457979309565</v>
      </c>
      <c r="M8" s="6"/>
    </row>
    <row r="9" spans="1:13" ht="15">
      <c r="A9" s="11" t="s">
        <v>10</v>
      </c>
      <c r="B9" s="16">
        <v>0.62</v>
      </c>
      <c r="C9" s="6"/>
      <c r="F9" s="6"/>
      <c r="G9" s="6"/>
      <c r="H9" s="6"/>
      <c r="I9" s="6"/>
      <c r="J9" s="6"/>
      <c r="K9" s="6"/>
      <c r="L9" s="6"/>
      <c r="M9" s="6"/>
    </row>
    <row r="10" spans="1:13" ht="15">
      <c r="A10" s="11" t="s">
        <v>11</v>
      </c>
      <c r="B10" s="17">
        <v>100.6</v>
      </c>
      <c r="C10" s="6"/>
      <c r="F10" s="18" t="s">
        <v>12</v>
      </c>
      <c r="G10" s="6"/>
      <c r="H10" s="6"/>
      <c r="I10" s="18">
        <f>F8</f>
        <v>100.6</v>
      </c>
      <c r="J10" s="19">
        <f>NORMSDIST(I8)</f>
        <v>0.9999457979309565</v>
      </c>
      <c r="K10" s="6"/>
      <c r="L10" s="6"/>
      <c r="M10" s="6"/>
    </row>
    <row r="11" spans="3:13" ht="15">
      <c r="C11" s="6"/>
      <c r="F11" s="18" t="s">
        <v>13</v>
      </c>
      <c r="G11" s="6"/>
      <c r="H11" s="6"/>
      <c r="I11" s="18">
        <f>F8</f>
        <v>100.6</v>
      </c>
      <c r="J11" s="19">
        <f>1-J10</f>
        <v>5.420206904349634E-05</v>
      </c>
      <c r="K11" s="6"/>
      <c r="L11" s="6"/>
      <c r="M11" s="6"/>
    </row>
    <row r="12" spans="1:13" ht="15">
      <c r="A12" s="20" t="s">
        <v>14</v>
      </c>
      <c r="B12" s="21"/>
      <c r="C12" s="21"/>
      <c r="F12" s="6"/>
      <c r="G12" s="6"/>
      <c r="H12" s="6"/>
      <c r="I12" s="6"/>
      <c r="J12" s="6"/>
      <c r="K12" s="6"/>
      <c r="L12" s="6"/>
      <c r="M12" s="6"/>
    </row>
    <row r="13" spans="1:13" ht="15">
      <c r="A13" s="22" t="s">
        <v>15</v>
      </c>
      <c r="B13" s="23">
        <v>0.1</v>
      </c>
      <c r="C13" s="6"/>
      <c r="F13" s="24" t="s">
        <v>16</v>
      </c>
      <c r="G13" s="24"/>
      <c r="H13" s="24" t="s">
        <v>17</v>
      </c>
      <c r="I13" s="25" t="s">
        <v>18</v>
      </c>
      <c r="J13" s="24"/>
      <c r="K13" s="24"/>
      <c r="L13" s="6"/>
      <c r="M13" s="6"/>
    </row>
    <row r="14" spans="2:13" ht="15">
      <c r="B14" s="6"/>
      <c r="C14" s="6"/>
      <c r="F14" s="23">
        <v>0.95</v>
      </c>
      <c r="G14" s="6" t="s">
        <v>19</v>
      </c>
      <c r="H14" s="6">
        <f>NORMSINV(F14)</f>
        <v>1.6448536269514724</v>
      </c>
      <c r="I14" s="6">
        <f>(H14*B$9)+B$8</f>
        <v>99.21980924870992</v>
      </c>
      <c r="J14" s="6"/>
      <c r="K14" s="6"/>
      <c r="L14" s="6"/>
      <c r="M14" s="6"/>
    </row>
    <row r="15" spans="1:13" ht="15">
      <c r="A15" s="6"/>
      <c r="B15" s="22" t="s">
        <v>20</v>
      </c>
      <c r="C15" s="22" t="s">
        <v>21</v>
      </c>
      <c r="F15" s="23">
        <v>0.05</v>
      </c>
      <c r="G15" s="6" t="s">
        <v>19</v>
      </c>
      <c r="H15" s="6">
        <f>NORMSINV(F15)</f>
        <v>-1.6448536269514742</v>
      </c>
      <c r="I15" s="6">
        <f>(H15*B$9)+B$8</f>
        <v>97.18019075129008</v>
      </c>
      <c r="J15" s="6"/>
      <c r="K15" s="6"/>
      <c r="L15" s="6"/>
      <c r="M15" s="6"/>
    </row>
    <row r="16" spans="1:13" ht="15">
      <c r="A16" s="22" t="s">
        <v>22</v>
      </c>
      <c r="B16" s="22">
        <v>97</v>
      </c>
      <c r="C16" s="22">
        <v>100</v>
      </c>
      <c r="F16" s="23">
        <v>0.5</v>
      </c>
      <c r="G16" s="6" t="s">
        <v>19</v>
      </c>
      <c r="H16" s="6">
        <f>NORMSINV(F16)</f>
        <v>-1.392137635291833E-16</v>
      </c>
      <c r="I16" s="6">
        <f>(H16*B$9)+B$8</f>
        <v>98.2</v>
      </c>
      <c r="J16" s="6"/>
      <c r="K16" s="6"/>
      <c r="L16" s="6"/>
      <c r="M16" s="6"/>
    </row>
    <row r="17" spans="6:13" ht="15">
      <c r="F17" s="23">
        <v>0.25</v>
      </c>
      <c r="G17" s="6" t="s">
        <v>19</v>
      </c>
      <c r="H17" s="6">
        <f>NORMSINV(F17)</f>
        <v>-0.6744897501960818</v>
      </c>
      <c r="I17" s="6">
        <f>(H17*B$9)+B$8</f>
        <v>97.78181635487843</v>
      </c>
      <c r="J17" s="6"/>
      <c r="K17" s="6"/>
      <c r="L17" s="6"/>
      <c r="M17" s="6"/>
    </row>
    <row r="18" spans="4:13" ht="15">
      <c r="D18" s="26"/>
      <c r="E18" s="26"/>
      <c r="F18" s="23">
        <f>B13</f>
        <v>0.1</v>
      </c>
      <c r="G18" s="6" t="s">
        <v>19</v>
      </c>
      <c r="H18" s="6">
        <f>NORMSINV(F18)</f>
        <v>-1.2815515655446004</v>
      </c>
      <c r="I18" s="6">
        <f>(H18*B$9)+B$8</f>
        <v>97.40543802936234</v>
      </c>
      <c r="J18" s="6"/>
      <c r="K18" s="6"/>
      <c r="L18" s="6"/>
      <c r="M18" s="6"/>
    </row>
    <row r="19" spans="6:13" ht="15">
      <c r="F19" s="6"/>
      <c r="G19" s="6"/>
      <c r="H19" s="6"/>
      <c r="I19" s="6"/>
      <c r="J19" s="6"/>
      <c r="K19" s="6"/>
      <c r="L19" s="6"/>
      <c r="M19" s="6"/>
    </row>
    <row r="20" spans="6:13" ht="15">
      <c r="F20" s="6" t="s">
        <v>23</v>
      </c>
      <c r="G20" s="6"/>
      <c r="H20" s="6"/>
      <c r="I20" s="18">
        <f>B16</f>
        <v>97</v>
      </c>
      <c r="J20" s="6" t="s">
        <v>24</v>
      </c>
      <c r="K20" s="18">
        <f>C16</f>
        <v>100</v>
      </c>
      <c r="L20" s="22" t="s">
        <v>25</v>
      </c>
      <c r="M20" s="6">
        <f>IF(B16,H25-G25,"")</f>
        <v>0.9716878258340235</v>
      </c>
    </row>
    <row r="21" spans="7:13" ht="15">
      <c r="G21" s="6"/>
      <c r="H21" s="6"/>
      <c r="I21" s="6"/>
      <c r="J21" s="6"/>
      <c r="K21" s="6"/>
      <c r="L21" s="6"/>
      <c r="M21" s="6"/>
    </row>
    <row r="22" spans="6:13" ht="15">
      <c r="F22" s="27" t="s">
        <v>26</v>
      </c>
      <c r="G22" s="6"/>
      <c r="H22" s="6"/>
      <c r="I22" s="6"/>
      <c r="J22" s="6"/>
      <c r="K22" s="6"/>
      <c r="L22" s="6"/>
      <c r="M22" s="6"/>
    </row>
    <row r="23" spans="6:13" ht="15">
      <c r="F23" s="27"/>
      <c r="G23" s="27" t="s">
        <v>27</v>
      </c>
      <c r="H23" s="27" t="s">
        <v>28</v>
      </c>
      <c r="I23" s="6"/>
      <c r="J23" s="6"/>
      <c r="K23" s="6"/>
      <c r="L23" s="6"/>
      <c r="M23" s="6"/>
    </row>
    <row r="24" spans="6:13" ht="15">
      <c r="F24" s="28" t="s">
        <v>29</v>
      </c>
      <c r="G24" s="27">
        <f>IF(B16,(B16-B8)/B9,"")</f>
        <v>-1.9354838709677464</v>
      </c>
      <c r="H24" s="27">
        <f>IF(C16,(C16-B8)/B9,"")</f>
        <v>2.9032258064516085</v>
      </c>
      <c r="I24" s="6"/>
      <c r="J24" s="6"/>
      <c r="K24" s="6"/>
      <c r="L24" s="6"/>
      <c r="M24" s="6"/>
    </row>
    <row r="25" spans="6:13" ht="15">
      <c r="F25" s="28" t="s">
        <v>30</v>
      </c>
      <c r="G25" s="27">
        <f>IF(B16,NORMSDIST(G24),"")</f>
        <v>0.026465473014934626</v>
      </c>
      <c r="H25" s="27">
        <f>IF(C16,NORMSDIST(H24),"")</f>
        <v>0.9981532988489581</v>
      </c>
      <c r="I25" s="6"/>
      <c r="J25" s="6"/>
      <c r="K25" s="6"/>
      <c r="L25" s="6"/>
      <c r="M25" s="6"/>
    </row>
    <row r="26" spans="6:13" ht="15">
      <c r="F26" s="29" t="s">
        <v>31</v>
      </c>
      <c r="G26" s="29"/>
      <c r="H26" s="30"/>
      <c r="I26" s="30"/>
      <c r="J26" s="30"/>
      <c r="K26" s="30"/>
      <c r="L26" s="30"/>
      <c r="M26" s="30"/>
    </row>
  </sheetData>
  <sheetProtection/>
  <hyperlinks>
    <hyperlink ref="U1" r:id="rId1" display="usablestats.com"/>
    <hyperlink ref="A1" location="'Table of Contents'!A1" display="Contents"/>
    <hyperlink ref="F26" r:id="rId2" display="Copyright © 2008 Measuring Usability LL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2010-11-07T14:49:21Z</dcterms:created>
  <dcterms:modified xsi:type="dcterms:W3CDTF">2010-11-07T14:49:53Z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