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<sst xmlns="http://schemas.openxmlformats.org/spreadsheetml/2006/main" count="34" uniqueCount="34">
  <si>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usablestats.com</t>
  </si>
  <si>
    <t>1-Way ANOVA (Analysis of Variance) on Summary Data</t>
  </si>
  <si>
    <t>Enter the mean standard deviation and sample size for each group</t>
  </si>
  <si>
    <r>
      <t xml:space="preserve">* </t>
    </r>
    <r>
      <rPr>
        <i/>
        <sz val="10"/>
        <rFont val="Arial"/>
        <family val="2"/>
      </rPr>
      <t>Required Fields</t>
    </r>
  </si>
  <si>
    <t>Input</t>
  </si>
  <si>
    <t>Results</t>
  </si>
  <si>
    <t>Group</t>
  </si>
  <si>
    <t>Mean</t>
  </si>
  <si>
    <t>SD</t>
  </si>
  <si>
    <t>N</t>
  </si>
  <si>
    <t>Summary Table</t>
  </si>
  <si>
    <t>Source</t>
  </si>
  <si>
    <t>df</t>
  </si>
  <si>
    <t>SumofSquares</t>
  </si>
  <si>
    <t>MS</t>
  </si>
  <si>
    <t>F</t>
  </si>
  <si>
    <t>p</t>
  </si>
  <si>
    <t>Fcritical Value</t>
  </si>
  <si>
    <t>Factor (Between Groups)</t>
  </si>
  <si>
    <t>Error (Within Groups)</t>
  </si>
  <si>
    <t>Total</t>
  </si>
  <si>
    <t>Calculations</t>
  </si>
  <si>
    <t>n</t>
  </si>
  <si>
    <t>Sumt</t>
  </si>
  <si>
    <t>SumQ</t>
  </si>
  <si>
    <t>SumV</t>
  </si>
  <si>
    <t>SumSampl</t>
  </si>
  <si>
    <t>Variance</t>
  </si>
  <si>
    <t>t</t>
  </si>
  <si>
    <t>q</t>
  </si>
  <si>
    <t>v</t>
  </si>
  <si>
    <t>X</t>
  </si>
  <si>
    <t>Y</t>
  </si>
  <si>
    <t>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</si>
</sst>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33" borderId="0" xfId="52" applyFont="1" applyFill="1" applyAlignment="1" applyProtection="1">
      <alignment/>
      <protection/>
    </xf>
    <xf numFmtId="0" fontId="0" fillId="33" borderId="0" xfId="0" applyFill="1" applyAlignment="1">
      <alignment/>
    </xf>
    <xf numFmtId="0" fontId="3" fillId="34" borderId="0" xfId="52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6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4" fillId="0" borderId="0" xfId="42" applyNumberFormat="1" applyFont="1" applyAlignment="1">
      <alignment/>
    </xf>
    <xf numFmtId="0" fontId="7" fillId="34" borderId="0" xfId="0" applyFont="1" applyFill="1" applyAlignment="1">
      <alignment horizontal="centerContinuous"/>
    </xf>
    <xf numFmtId="0" fontId="4" fillId="34" borderId="0" xfId="0" applyFont="1" applyFill="1" applyAlignment="1">
      <alignment horizontal="centerContinuous"/>
    </xf>
    <xf numFmtId="0" fontId="42" fillId="0" borderId="0" xfId="0" applyFont="1" applyAlignment="1">
      <alignment/>
    </xf>
    <xf numFmtId="165" fontId="42" fillId="0" borderId="0" xfId="42" applyNumberFormat="1" applyFont="1" applyAlignment="1">
      <alignment/>
    </xf>
    <xf numFmtId="0" fontId="8" fillId="0" borderId="0" xfId="0" applyFont="1" applyAlignment="1">
      <alignment/>
    </xf>
    <xf numFmtId="165" fontId="8" fillId="0" borderId="0" xfId="42" applyNumberFormat="1" applyFont="1" applyAlignment="1">
      <alignment/>
    </xf>
    <xf numFmtId="165" fontId="0" fillId="0" borderId="0" xfId="42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8" max="8" width="22.140625" style="0" bestFit="1" customWidth="1"/>
    <col min="10" max="10" width="13.28125" style="0" bestFit="1" customWidth="1"/>
    <col min="13" max="13" width="12.28125" style="0" bestFit="1" customWidth="1"/>
  </cols>
  <sheetData>
    <row r="1" spans="1:17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 t="s">
        <v>0</v>
      </c>
      <c r="Q1" s="2"/>
    </row>
    <row r="2" spans="1:17" ht="5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4"/>
    </row>
    <row r="3" spans="1:17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8" ht="15">
      <c r="A5" s="8" t="s">
        <v>3</v>
      </c>
      <c r="B5" s="6"/>
      <c r="C5" s="6"/>
      <c r="D5" s="6"/>
      <c r="E5" s="6"/>
      <c r="F5" s="6"/>
      <c r="G5" s="6"/>
      <c r="H5" s="6"/>
    </row>
    <row r="6" ht="15">
      <c r="A6" s="5"/>
    </row>
    <row r="7" spans="1:16" ht="15">
      <c r="A7" s="9" t="s">
        <v>4</v>
      </c>
      <c r="B7" s="9"/>
      <c r="C7" s="9"/>
      <c r="D7" s="9"/>
      <c r="E7" s="9"/>
      <c r="H7" s="9" t="s">
        <v>5</v>
      </c>
      <c r="I7" s="9"/>
      <c r="J7" s="9"/>
      <c r="K7" s="9"/>
      <c r="L7" s="9"/>
      <c r="M7" s="9"/>
      <c r="N7" s="9"/>
      <c r="O7" s="9"/>
      <c r="P7" s="9"/>
    </row>
    <row r="8" spans="1:8" ht="15">
      <c r="A8" t="s">
        <v>6</v>
      </c>
      <c r="B8" t="s">
        <v>7</v>
      </c>
      <c r="C8" t="s">
        <v>8</v>
      </c>
      <c r="D8" t="s">
        <v>9</v>
      </c>
      <c r="H8" s="5" t="s">
        <v>10</v>
      </c>
    </row>
    <row r="9" spans="1:15" ht="15">
      <c r="A9" t="s">
        <v>31</v>
      </c>
      <c r="B9">
        <v>5</v>
      </c>
      <c r="C9">
        <f>SQRT(2)</f>
        <v>1.4142135623730951</v>
      </c>
      <c r="D9">
        <v>25</v>
      </c>
      <c r="H9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O9" t="s">
        <v>17</v>
      </c>
    </row>
    <row r="10" spans="1:15" ht="15">
      <c r="A10" t="s">
        <v>32</v>
      </c>
      <c r="B10">
        <v>4</v>
      </c>
      <c r="C10">
        <f>SQRT(1.5)</f>
        <v>1.224744871391589</v>
      </c>
      <c r="D10">
        <v>25</v>
      </c>
      <c r="H10" t="s">
        <v>18</v>
      </c>
      <c r="I10">
        <f>H18-1</f>
        <v>2</v>
      </c>
      <c r="J10" s="11">
        <f>K18-(I18^2)/L18</f>
        <v>50</v>
      </c>
      <c r="K10">
        <f>J10/I10</f>
        <v>25</v>
      </c>
      <c r="L10" s="12">
        <f>K10/K11</f>
        <v>12.5</v>
      </c>
      <c r="M10" s="13">
        <f>FDIST(L10,I10,I11)</f>
        <v>2.1887060478291655E-05</v>
      </c>
      <c r="O10">
        <f>FINV(0.05,I10,I11)</f>
        <v>3.123907448593304</v>
      </c>
    </row>
    <row r="11" spans="1:11" ht="15">
      <c r="A11" t="s">
        <v>33</v>
      </c>
      <c r="B11">
        <v>6</v>
      </c>
      <c r="C11">
        <f>SQRT(2.5)</f>
        <v>1.5811388300841898</v>
      </c>
      <c r="D11">
        <v>25</v>
      </c>
      <c r="H11" t="s">
        <v>19</v>
      </c>
      <c r="I11">
        <f>I12-I10</f>
        <v>72</v>
      </c>
      <c r="J11" s="12">
        <f>J18-K18</f>
        <v>144</v>
      </c>
      <c r="K11">
        <f>J11/I11</f>
        <v>2</v>
      </c>
    </row>
    <row r="12" spans="8:10" ht="15">
      <c r="H12" t="s">
        <v>20</v>
      </c>
      <c r="I12">
        <f>L18-1</f>
        <v>74</v>
      </c>
      <c r="J12" s="11">
        <f>SUM(J10:J11)</f>
        <v>194</v>
      </c>
    </row>
    <row r="15" spans="8:16" ht="15">
      <c r="H15" s="14" t="s">
        <v>21</v>
      </c>
      <c r="I15" s="15"/>
      <c r="J15" s="15"/>
      <c r="K15" s="15"/>
      <c r="L15" s="15"/>
      <c r="M15" s="14"/>
      <c r="N15" s="14"/>
      <c r="O15" s="14"/>
      <c r="P15" s="14"/>
    </row>
    <row r="16" spans="8:16" ht="15">
      <c r="H16" s="16"/>
      <c r="I16" s="16"/>
      <c r="J16" s="16"/>
      <c r="K16" s="16"/>
      <c r="L16" s="16"/>
      <c r="M16" s="16"/>
      <c r="N16" s="16"/>
      <c r="O16" s="16"/>
      <c r="P16" s="16"/>
    </row>
    <row r="17" spans="8:16" ht="15">
      <c r="H17" s="16" t="s">
        <v>22</v>
      </c>
      <c r="I17" s="16" t="s">
        <v>23</v>
      </c>
      <c r="J17" s="16" t="s">
        <v>24</v>
      </c>
      <c r="K17" s="16" t="s">
        <v>25</v>
      </c>
      <c r="L17" s="16" t="s">
        <v>26</v>
      </c>
      <c r="M17" s="16" t="s">
        <v>27</v>
      </c>
      <c r="N17" s="16"/>
      <c r="O17" s="16"/>
      <c r="P17" s="16"/>
    </row>
    <row r="18" spans="8:16" ht="15">
      <c r="H18" s="16">
        <f>COUNT(I24:I53)</f>
        <v>3</v>
      </c>
      <c r="I18" s="16">
        <f>SUM(I24:I53)</f>
        <v>375</v>
      </c>
      <c r="J18" s="16">
        <f>SUM(J24:J53)</f>
        <v>2069</v>
      </c>
      <c r="K18" s="16">
        <f>SUM(K24:K53)</f>
        <v>1925</v>
      </c>
      <c r="L18" s="16">
        <f>SUM(D9:D38)</f>
        <v>75</v>
      </c>
      <c r="M18" s="16"/>
      <c r="N18" s="16"/>
      <c r="O18" s="16"/>
      <c r="P18" s="16"/>
    </row>
    <row r="19" spans="8:16" ht="15">
      <c r="H19" s="16"/>
      <c r="I19" s="16"/>
      <c r="J19" s="16"/>
      <c r="K19" s="16"/>
      <c r="L19" s="16"/>
      <c r="M19" s="16"/>
      <c r="N19" s="16"/>
      <c r="O19" s="16"/>
      <c r="P19" s="16"/>
    </row>
    <row r="20" spans="8:16" ht="15">
      <c r="H20" s="16"/>
      <c r="I20" s="16"/>
      <c r="J20" s="16"/>
      <c r="K20" s="16"/>
      <c r="L20" s="16"/>
      <c r="M20" s="16"/>
      <c r="N20" s="16"/>
      <c r="O20" s="16"/>
      <c r="P20" s="16"/>
    </row>
    <row r="21" spans="8:16" ht="15">
      <c r="H21" s="16"/>
      <c r="I21" s="16"/>
      <c r="J21" s="16"/>
      <c r="K21" s="16"/>
      <c r="L21" s="16"/>
      <c r="M21" s="16"/>
      <c r="N21" s="16"/>
      <c r="O21" s="16"/>
      <c r="P21" s="16"/>
    </row>
    <row r="22" spans="8:16" ht="15">
      <c r="H22" s="16"/>
      <c r="I22" s="16"/>
      <c r="J22" s="16"/>
      <c r="K22" s="16"/>
      <c r="L22" s="16"/>
      <c r="M22" s="16"/>
      <c r="N22" s="16"/>
      <c r="O22" s="16"/>
      <c r="P22" s="16"/>
    </row>
    <row r="23" spans="8:16" ht="15">
      <c r="H23" s="16"/>
      <c r="I23" s="16" t="s">
        <v>28</v>
      </c>
      <c r="J23" s="16" t="s">
        <v>29</v>
      </c>
      <c r="K23" s="16" t="s">
        <v>30</v>
      </c>
      <c r="L23" s="16"/>
      <c r="M23" s="16"/>
      <c r="N23" s="16"/>
      <c r="O23" s="16"/>
      <c r="P23" s="16"/>
    </row>
    <row r="24" spans="8:16" ht="15">
      <c r="H24" s="16" t="str">
        <f>IF(A9&lt;&gt;"",A9,"")</f>
        <v>X</v>
      </c>
      <c r="I24" s="16">
        <f aca="true" t="shared" si="0" ref="I24:I35">IF(D9&lt;&gt;"",D9*B9,"")</f>
        <v>125</v>
      </c>
      <c r="J24" s="16">
        <f aca="true" t="shared" si="1" ref="J24:J35">IF(D9&lt;&gt;"",D9*(B9^2)+(D9-1)*(C9^2),"")</f>
        <v>673</v>
      </c>
      <c r="K24" s="16">
        <f aca="true" t="shared" si="2" ref="K24:K35">IF(D9&lt;&gt;"",(I24^2)/D9,"")</f>
        <v>625</v>
      </c>
      <c r="L24" s="16"/>
      <c r="M24" s="16"/>
      <c r="N24" s="16"/>
      <c r="O24" s="16"/>
      <c r="P24" s="16"/>
    </row>
    <row r="25" spans="8:16" ht="15">
      <c r="H25" s="16" t="str">
        <f aca="true" t="shared" si="3" ref="H25:H46">IF(A10&lt;&gt;"",A10,"")</f>
        <v>Y</v>
      </c>
      <c r="I25" s="16">
        <f t="shared" si="0"/>
        <v>100</v>
      </c>
      <c r="J25" s="16">
        <f t="shared" si="1"/>
        <v>436</v>
      </c>
      <c r="K25" s="16">
        <f t="shared" si="2"/>
        <v>400</v>
      </c>
      <c r="L25" s="16"/>
      <c r="M25" s="16"/>
      <c r="N25" s="16"/>
      <c r="O25" s="16"/>
      <c r="P25" s="16"/>
    </row>
    <row r="26" spans="8:16" ht="15">
      <c r="H26" s="16" t="str">
        <f t="shared" si="3"/>
        <v>Z</v>
      </c>
      <c r="I26" s="16">
        <f t="shared" si="0"/>
        <v>150</v>
      </c>
      <c r="J26" s="16">
        <f t="shared" si="1"/>
        <v>960</v>
      </c>
      <c r="K26" s="16">
        <f t="shared" si="2"/>
        <v>900</v>
      </c>
      <c r="L26" s="16"/>
      <c r="M26" s="16"/>
      <c r="N26" s="16"/>
      <c r="O26" s="16"/>
      <c r="P26" s="16"/>
    </row>
    <row r="27" spans="8:16" ht="15">
      <c r="H27" s="16">
        <f t="shared" si="3"/>
      </c>
      <c r="I27" s="16">
        <f t="shared" si="0"/>
      </c>
      <c r="J27" s="16">
        <f t="shared" si="1"/>
      </c>
      <c r="K27" s="16">
        <f t="shared" si="2"/>
      </c>
      <c r="L27" s="16"/>
      <c r="M27" s="16"/>
      <c r="N27" s="16"/>
      <c r="O27" s="16"/>
      <c r="P27" s="16"/>
    </row>
    <row r="28" spans="8:16" ht="15">
      <c r="H28" s="16">
        <f t="shared" si="3"/>
      </c>
      <c r="I28" s="16">
        <f t="shared" si="0"/>
      </c>
      <c r="J28" s="16">
        <f t="shared" si="1"/>
      </c>
      <c r="K28" s="16">
        <f t="shared" si="2"/>
      </c>
      <c r="L28" s="16"/>
      <c r="M28" s="16"/>
      <c r="N28" s="16"/>
      <c r="O28" s="16"/>
      <c r="P28" s="16"/>
    </row>
    <row r="29" spans="8:16" ht="15">
      <c r="H29" s="16">
        <f t="shared" si="3"/>
      </c>
      <c r="I29" s="16">
        <f t="shared" si="0"/>
      </c>
      <c r="J29" s="16">
        <f t="shared" si="1"/>
      </c>
      <c r="K29" s="16">
        <f t="shared" si="2"/>
      </c>
      <c r="L29" s="16"/>
      <c r="M29" s="16"/>
      <c r="N29" s="16"/>
      <c r="O29" s="16"/>
      <c r="P29" s="16"/>
    </row>
    <row r="30" spans="8:16" ht="15">
      <c r="H30" s="16">
        <f t="shared" si="3"/>
      </c>
      <c r="I30" s="16">
        <f t="shared" si="0"/>
      </c>
      <c r="J30" s="16">
        <f t="shared" si="1"/>
      </c>
      <c r="K30" s="16">
        <f t="shared" si="2"/>
      </c>
      <c r="L30" s="16"/>
      <c r="M30" s="16"/>
      <c r="N30" s="16"/>
      <c r="O30" s="16"/>
      <c r="P30" s="16"/>
    </row>
    <row r="31" spans="8:16" ht="15">
      <c r="H31" s="16">
        <f t="shared" si="3"/>
      </c>
      <c r="I31" s="16">
        <f t="shared" si="0"/>
      </c>
      <c r="J31" s="16">
        <f t="shared" si="1"/>
      </c>
      <c r="K31" s="16">
        <f t="shared" si="2"/>
      </c>
      <c r="L31" s="16"/>
      <c r="M31" s="16"/>
      <c r="N31" s="16"/>
      <c r="O31" s="16"/>
      <c r="P31" s="16"/>
    </row>
    <row r="32" spans="8:16" ht="15">
      <c r="H32" s="16">
        <f t="shared" si="3"/>
      </c>
      <c r="I32" s="16">
        <f t="shared" si="0"/>
      </c>
      <c r="J32" s="16">
        <f t="shared" si="1"/>
      </c>
      <c r="K32" s="16">
        <f t="shared" si="2"/>
      </c>
      <c r="L32" s="16"/>
      <c r="M32" s="16"/>
      <c r="N32" s="16"/>
      <c r="O32" s="16"/>
      <c r="P32" s="16"/>
    </row>
    <row r="33" spans="8:16" ht="15">
      <c r="H33" s="16">
        <f t="shared" si="3"/>
      </c>
      <c r="I33" s="16">
        <f t="shared" si="0"/>
      </c>
      <c r="J33" s="16">
        <f t="shared" si="1"/>
      </c>
      <c r="K33" s="16">
        <f t="shared" si="2"/>
      </c>
      <c r="L33" s="16"/>
      <c r="M33" s="16"/>
      <c r="N33" s="16"/>
      <c r="O33" s="16"/>
      <c r="P33" s="16"/>
    </row>
    <row r="34" spans="8:16" ht="15">
      <c r="H34" s="16">
        <f t="shared" si="3"/>
      </c>
      <c r="I34" s="16">
        <f t="shared" si="0"/>
      </c>
      <c r="J34" s="16">
        <f t="shared" si="1"/>
      </c>
      <c r="K34" s="16">
        <f t="shared" si="2"/>
      </c>
      <c r="L34" s="16"/>
      <c r="M34" s="16"/>
      <c r="N34" s="16"/>
      <c r="O34" s="16"/>
      <c r="P34" s="16"/>
    </row>
    <row r="35" spans="8:16" ht="15">
      <c r="H35" s="16">
        <f t="shared" si="3"/>
      </c>
      <c r="I35" s="16">
        <f t="shared" si="0"/>
      </c>
      <c r="J35" s="16">
        <f t="shared" si="1"/>
      </c>
      <c r="K35" s="16">
        <f t="shared" si="2"/>
      </c>
      <c r="L35" s="16"/>
      <c r="M35" s="16"/>
      <c r="N35" s="16"/>
      <c r="O35" s="16"/>
      <c r="P35" s="16"/>
    </row>
    <row r="36" spans="8:16" ht="15">
      <c r="H36" s="16">
        <f t="shared" si="3"/>
      </c>
      <c r="I36" s="17"/>
      <c r="J36" s="17"/>
      <c r="K36" s="17"/>
      <c r="L36" s="17"/>
      <c r="M36" s="17"/>
      <c r="N36" s="16"/>
      <c r="O36" s="16"/>
      <c r="P36" s="16"/>
    </row>
    <row r="37" spans="8:16" ht="15">
      <c r="H37" s="16">
        <f t="shared" si="3"/>
      </c>
      <c r="I37" s="17"/>
      <c r="J37" s="17"/>
      <c r="K37" s="17"/>
      <c r="L37" s="17"/>
      <c r="M37" s="17"/>
      <c r="N37" s="16"/>
      <c r="O37" s="16"/>
      <c r="P37" s="16"/>
    </row>
    <row r="38" spans="8:16" ht="15">
      <c r="H38" s="16">
        <f>IF(A23&lt;&gt;"",A23,"")</f>
      </c>
      <c r="I38" s="19"/>
      <c r="J38" s="19"/>
      <c r="K38" s="19"/>
      <c r="L38" s="19"/>
      <c r="M38" s="19"/>
      <c r="N38" s="18"/>
      <c r="O38" s="18"/>
      <c r="P38" s="18"/>
    </row>
    <row r="39" spans="8:13" ht="15">
      <c r="H39" s="16">
        <f t="shared" si="3"/>
      </c>
      <c r="I39" s="20"/>
      <c r="J39" s="20"/>
      <c r="K39" s="20"/>
      <c r="L39" s="20"/>
      <c r="M39" s="20"/>
    </row>
    <row r="40" spans="8:13" ht="15">
      <c r="H40" s="16">
        <f t="shared" si="3"/>
      </c>
      <c r="I40" s="20"/>
      <c r="J40" s="20"/>
      <c r="K40" s="20"/>
      <c r="L40" s="20"/>
      <c r="M40" s="20"/>
    </row>
    <row r="41" ht="15">
      <c r="H41" s="16">
        <f t="shared" si="3"/>
      </c>
    </row>
    <row r="42" ht="15">
      <c r="H42" s="16">
        <f t="shared" si="3"/>
      </c>
    </row>
    <row r="43" ht="15">
      <c r="H43" s="16">
        <f t="shared" si="3"/>
      </c>
    </row>
    <row r="44" ht="15">
      <c r="H44" s="16">
        <f t="shared" si="3"/>
      </c>
    </row>
    <row r="45" ht="15">
      <c r="H45" s="16">
        <f t="shared" si="3"/>
      </c>
    </row>
    <row r="46" ht="15">
      <c r="H46" s="16">
        <f t="shared" si="3"/>
      </c>
    </row>
  </sheetData>
  <sheetProtection/>
  <hyperlinks>
    <hyperlink ref="P1" r:id="rId1" display="usablestat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2010-07-19T17:30:15Z</dcterms:created>
  <dcterms:modified xsi:type="dcterms:W3CDTF">2010-07-19T17:35:22Z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