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 sample 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<sst xmlns="http://schemas.openxmlformats.org/spreadsheetml/2006/main" count="29" uniqueCount="24">
  <si>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Mean</t>
  </si>
  <si>
    <t>StDev</t>
  </si>
  <si>
    <t>N</t>
  </si>
  <si>
    <t>SE Mean</t>
  </si>
  <si>
    <t>Variance</t>
  </si>
  <si>
    <t>Values</t>
  </si>
  <si>
    <t>Observed Difference (Sample 2-1)</t>
  </si>
  <si>
    <t>Standard Deviation of Difference</t>
  </si>
  <si>
    <t>Unequal Variances</t>
  </si>
  <si>
    <t>DF</t>
  </si>
  <si>
    <t>Alpha</t>
  </si>
  <si>
    <t>Critical Value</t>
  </si>
  <si>
    <t>Test Statistic t</t>
  </si>
  <si>
    <t>Sample 1 ≠ Sample 2: P-Value</t>
  </si>
  <si>
    <t>Sample 1 &gt; Sample 2: P-Value</t>
  </si>
  <si>
    <t>Sample 1 &lt; Sample 2: P-Value</t>
  </si>
  <si>
    <t>Equal Variances</t>
  </si>
  <si>
    <t>Pooled Standard Deviation:</t>
  </si>
  <si>
    <t>Pooled DF:</t>
  </si>
  <si>
    <t>Tails</t>
  </si>
  <si>
    <t>Critical Value 2-Tailed</t>
  </si>
  <si>
    <t>Critical Value 1-Tailed</t>
  </si>
  <si>
    <t>Experiment</t>
  </si>
  <si>
    <t>Control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</si>
</sst>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9">
    <font>
      <sz val="10"/>
      <name val="Arial"/>
      <family val="0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19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165" fontId="0" fillId="2" borderId="0" xfId="0" applyNumberForma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2.00390625" style="0" bestFit="1" customWidth="1"/>
    <col min="2" max="2" width="10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2"/>
      <c r="C2" s="2"/>
      <c r="D2" s="2"/>
      <c r="E2" s="2"/>
      <c r="F2" s="2"/>
    </row>
    <row r="3" spans="1:6" ht="15.75">
      <c r="A3" s="3"/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</row>
    <row r="4" spans="1:6" ht="15.75">
      <c r="A4" s="6" t="s">
        <v>23</v>
      </c>
      <c r="B4" s="7">
        <v>35</v>
      </c>
      <c r="C4" s="7">
        <v>5</v>
      </c>
      <c r="D4" s="7">
        <v>30</v>
      </c>
      <c r="E4" s="8">
        <f>IF(D4,C4/SQRT(D4),"")</f>
        <v>0.9128709291752769</v>
      </c>
      <c r="F4" s="9">
        <f>IF(C4,C4^2,"")</f>
        <v>25</v>
      </c>
    </row>
    <row r="5" spans="1:6" ht="15.75">
      <c r="A5" s="6" t="s">
        <v>22</v>
      </c>
      <c r="B5" s="7">
        <v>38</v>
      </c>
      <c r="C5" s="7">
        <v>3</v>
      </c>
      <c r="D5" s="7">
        <v>20</v>
      </c>
      <c r="E5" s="8">
        <f>IF(D5,C5/SQRT(D5),"")</f>
        <v>0.6708203932499369</v>
      </c>
      <c r="F5" s="9">
        <f>IF(C5,C5^2,"")</f>
        <v>9</v>
      </c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10" t="s">
        <v>5</v>
      </c>
      <c r="C8" s="9"/>
      <c r="D8" s="9"/>
      <c r="E8" s="9"/>
      <c r="F8" s="9"/>
    </row>
    <row r="9" spans="1:6" ht="12.75">
      <c r="A9" s="5" t="s">
        <v>6</v>
      </c>
      <c r="B9" s="9">
        <f>IF(B4,B5-B4,"")</f>
        <v>3</v>
      </c>
      <c r="C9" s="9"/>
      <c r="D9" s="9"/>
      <c r="E9" s="9"/>
      <c r="F9" s="9"/>
    </row>
    <row r="10" spans="1:6" ht="12.75">
      <c r="A10" s="5" t="s">
        <v>7</v>
      </c>
      <c r="B10" s="11">
        <f>IF(C4,SQRT((F4/D4+F5/D5)),"")</f>
        <v>1.132843031197762</v>
      </c>
      <c r="C10" s="9"/>
      <c r="D10" s="9"/>
      <c r="E10" s="9"/>
      <c r="F10" s="9"/>
    </row>
    <row r="11" spans="1:6" ht="12.75">
      <c r="A11" s="9"/>
      <c r="B11" s="9"/>
      <c r="C11" s="9"/>
      <c r="D11" s="9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13"/>
      <c r="B13" s="9"/>
      <c r="C13" s="9"/>
      <c r="D13" s="9"/>
      <c r="E13" s="9"/>
      <c r="F13" s="9"/>
    </row>
    <row r="14" spans="1:6" ht="12.75">
      <c r="A14" s="13"/>
      <c r="B14" s="9"/>
      <c r="C14" s="9"/>
      <c r="D14" s="9"/>
      <c r="E14" s="9"/>
      <c r="F14" s="9"/>
    </row>
    <row r="15" spans="1:6" ht="15.75">
      <c r="A15" s="12" t="s">
        <v>16</v>
      </c>
      <c r="B15" s="9"/>
      <c r="C15" s="9"/>
      <c r="D15" s="9"/>
      <c r="E15" s="9"/>
      <c r="F15" s="9"/>
    </row>
    <row r="16" spans="1:6" ht="12.75">
      <c r="A16" s="13" t="s">
        <v>17</v>
      </c>
      <c r="B16" s="8">
        <f>(SQRT(((D4-1)*F4+(D5-1)*F5)/(D5+D4-2)))*SQRT(((1/D4)+(1/D5)))</f>
        <v>1.2472191289246475</v>
      </c>
      <c r="C16" s="9"/>
      <c r="D16" s="9"/>
      <c r="E16" s="9"/>
      <c r="F16" s="9"/>
    </row>
    <row r="17" spans="1:6" ht="12.75">
      <c r="A17" s="13" t="s">
        <v>18</v>
      </c>
      <c r="B17" s="9">
        <f>SUM(D4:D5)-2</f>
        <v>48</v>
      </c>
      <c r="C17" s="9"/>
      <c r="D17" s="9"/>
      <c r="E17" s="9"/>
      <c r="F17" s="9"/>
    </row>
    <row r="18" spans="1:6" ht="12.75">
      <c r="A18" s="13" t="s">
        <v>12</v>
      </c>
      <c r="B18" s="8">
        <f>B9/B16</f>
        <v>2.4053511772118186</v>
      </c>
      <c r="C18" s="9"/>
      <c r="D18" s="9"/>
      <c r="E18" s="9"/>
      <c r="F18" s="9"/>
    </row>
    <row r="19" spans="1:11" ht="15">
      <c r="A19" s="13" t="s">
        <v>13</v>
      </c>
      <c r="B19" s="15">
        <f>TDIST(ABS(B18),B17,2)</f>
        <v>0.02005999280814866</v>
      </c>
      <c r="C19" s="9"/>
      <c r="D19" s="9"/>
      <c r="E19" s="9"/>
      <c r="F19" s="9"/>
      <c r="K19" s="16"/>
    </row>
    <row r="20" spans="1:6" ht="12.75">
      <c r="A20" s="13" t="s">
        <v>14</v>
      </c>
      <c r="B20" s="15">
        <f>TDIST(ABS(B18),B17,1)</f>
        <v>0.01002999640407433</v>
      </c>
      <c r="C20" s="9"/>
      <c r="D20" s="9"/>
      <c r="E20" s="9"/>
      <c r="F20" s="9"/>
    </row>
    <row r="21" spans="1:6" ht="12.75">
      <c r="A21" s="13" t="s">
        <v>15</v>
      </c>
      <c r="B21" s="15">
        <f>1-TDIST(ABS(B18),B17,1)</f>
        <v>0.9899700035959257</v>
      </c>
      <c r="C21" s="9"/>
      <c r="D21" s="9"/>
      <c r="E21" s="9"/>
      <c r="F21" s="9"/>
    </row>
    <row r="22" spans="1:6" ht="12.75">
      <c r="A22" s="13" t="s">
        <v>10</v>
      </c>
      <c r="B22">
        <v>0.05</v>
      </c>
      <c r="C22" s="9"/>
      <c r="D22" s="9"/>
      <c r="E22" s="9"/>
      <c r="F22" s="9"/>
    </row>
    <row r="23" spans="1:6" ht="12.75">
      <c r="A23" s="13" t="s">
        <v>19</v>
      </c>
      <c r="B23">
        <v>2</v>
      </c>
      <c r="C23" s="9"/>
      <c r="D23" s="9"/>
      <c r="E23" s="9"/>
      <c r="F23" s="9"/>
    </row>
    <row r="24" spans="1:6" ht="12.75">
      <c r="A24" s="13" t="s">
        <v>20</v>
      </c>
      <c r="B24">
        <f>TINV(B22,B17)</f>
        <v>2.0106347219262766</v>
      </c>
      <c r="C24" s="9"/>
      <c r="D24" s="9"/>
      <c r="E24" s="9"/>
      <c r="F24" s="9"/>
    </row>
    <row r="25" spans="1:6" ht="12.75">
      <c r="A25" s="13" t="s">
        <v>21</v>
      </c>
      <c r="B25">
        <f>TINV(B22*2,B17)</f>
        <v>1.6772241966028223</v>
      </c>
      <c r="C25" s="9"/>
      <c r="D25" s="9"/>
      <c r="E25" s="9"/>
      <c r="F25" s="9"/>
    </row>
    <row r="26" spans="1:6" ht="12.75">
      <c r="A26" s="13"/>
      <c r="C26" s="9"/>
      <c r="D26" s="9"/>
      <c r="E26" s="9"/>
      <c r="F26" s="9"/>
    </row>
    <row r="27" spans="1:6" ht="15.75">
      <c r="A27" s="12" t="s">
        <v>8</v>
      </c>
      <c r="B27" s="9"/>
      <c r="C27" s="9"/>
      <c r="D27" s="9"/>
      <c r="E27" s="9"/>
      <c r="F27" s="9"/>
    </row>
    <row r="28" spans="1:6" ht="12.75">
      <c r="A28" s="13" t="s">
        <v>9</v>
      </c>
      <c r="B28" s="14">
        <f>FLOOR(((F4/D4)+(F5/D5))^2/(((F4/D4)^2)/(D4-1)+((F5/D5)^2)/(D5-1)),1)</f>
        <v>47</v>
      </c>
      <c r="C28" s="9"/>
      <c r="D28" s="9"/>
      <c r="E28" s="9"/>
      <c r="F28" s="9"/>
    </row>
    <row r="29" spans="1:6" ht="12.75">
      <c r="A29" s="13" t="s">
        <v>10</v>
      </c>
      <c r="B29">
        <v>0.05</v>
      </c>
      <c r="C29" s="9"/>
      <c r="D29" s="9"/>
      <c r="E29" s="9"/>
      <c r="F29" s="9"/>
    </row>
    <row r="30" spans="1:6" ht="12.75">
      <c r="A30" s="13" t="s">
        <v>11</v>
      </c>
      <c r="B30">
        <f>TINV(B29,B28)</f>
        <v>2.011740480102995</v>
      </c>
      <c r="C30" s="9"/>
      <c r="D30" s="9"/>
      <c r="E30" s="9"/>
      <c r="F30" s="9"/>
    </row>
    <row r="31" spans="1:6" ht="12.75">
      <c r="A31" s="13" t="s">
        <v>12</v>
      </c>
      <c r="B31">
        <f>B9/B10</f>
        <v>2.6482044885142484</v>
      </c>
      <c r="C31" s="9"/>
      <c r="D31" s="9"/>
      <c r="E31" s="9"/>
      <c r="F31" s="9"/>
    </row>
    <row r="32" spans="1:6" ht="12.75">
      <c r="A32" s="13" t="s">
        <v>13</v>
      </c>
      <c r="B32" s="15">
        <f>TDIST(ABS(B31),B28,2)</f>
        <v>0.010981825365023746</v>
      </c>
      <c r="C32" s="9"/>
      <c r="D32" s="9"/>
      <c r="E32" s="9"/>
      <c r="F32" s="9"/>
    </row>
    <row r="33" spans="1:6" ht="12.75">
      <c r="A33" s="13" t="s">
        <v>14</v>
      </c>
      <c r="B33" s="15">
        <f>TDIST(ABS(B31),B28,1)</f>
        <v>0.005490912682511873</v>
      </c>
      <c r="C33" s="9"/>
      <c r="D33" s="9"/>
      <c r="E33" s="9"/>
      <c r="F33" s="9"/>
    </row>
    <row r="34" spans="1:6" ht="12.75">
      <c r="A34" s="13" t="s">
        <v>15</v>
      </c>
      <c r="B34" s="15">
        <f>1-TDIST(ABS(B31),B28,1)</f>
        <v>0.9945090873174881</v>
      </c>
      <c r="C34" s="9"/>
      <c r="D34" s="9"/>
      <c r="E34" s="9"/>
      <c r="F34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2009-05-12T05:46:04Z</dcterms:created>
  <dcterms:modified xsi:type="dcterms:W3CDTF">2009-05-12T05:47:50Z</dcterms:modified>
  <cp:category/>
  <cp:version/>
  <cp:contentType/>
  <cp:contentStatus/>
</cp:coreProperties>
</file>