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q38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<sst xmlns="http://schemas.openxmlformats.org/spreadsheetml/2006/main" count="24" uniqueCount="22">
  <si>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x1</t>
  </si>
  <si>
    <t>x2</t>
  </si>
  <si>
    <t>n1</t>
  </si>
  <si>
    <t>n2</t>
  </si>
  <si>
    <t>p1</t>
  </si>
  <si>
    <t>q1</t>
  </si>
  <si>
    <t>Difference</t>
  </si>
  <si>
    <t>Alpha</t>
  </si>
  <si>
    <t>n1p1</t>
  </si>
  <si>
    <t>n1q1</t>
  </si>
  <si>
    <t>1/n1</t>
  </si>
  <si>
    <t>1/n2</t>
  </si>
  <si>
    <t>P</t>
  </si>
  <si>
    <t>Q</t>
  </si>
  <si>
    <t>PQ</t>
  </si>
  <si>
    <t>1/n1 + 1/n2</t>
  </si>
  <si>
    <t>Denominator</t>
  </si>
  <si>
    <t>Z (Pooled Estimate)</t>
  </si>
  <si>
    <t>1-sided p-value</t>
  </si>
  <si>
    <t>2-sided</t>
  </si>
  <si>
    <t>Critical Value</t>
  </si>
  <si>
    <t>2 Proportions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</si>
</sst>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_(* #,##0.00000000000_);_(* \(#,##0.0000000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73" fontId="0" fillId="0" borderId="0" xfId="15" applyNumberFormat="1" applyAlignment="1">
      <alignment/>
    </xf>
    <xf numFmtId="174" fontId="0" fillId="0" borderId="0" xfId="15" applyNumberFormat="1" applyAlignment="1">
      <alignment/>
    </xf>
    <xf numFmtId="175" fontId="0" fillId="0" borderId="0" xfId="15" applyNumberFormat="1" applyAlignment="1">
      <alignment/>
    </xf>
    <xf numFmtId="176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13.00390625" style="0" customWidth="1"/>
    <col min="2" max="2" width="13.7109375" style="0" customWidth="1"/>
  </cols>
  <sheetData>
    <row r="1" ht="12.75">
      <c r="A1" s="1" t="s">
        <v>21</v>
      </c>
    </row>
    <row r="4" spans="1:5" ht="12.75">
      <c r="A4" t="s">
        <v>0</v>
      </c>
      <c r="B4">
        <v>20</v>
      </c>
      <c r="D4" t="s">
        <v>1</v>
      </c>
      <c r="E4">
        <v>4</v>
      </c>
    </row>
    <row r="5" spans="1:5" ht="12.75">
      <c r="A5" t="s">
        <v>2</v>
      </c>
      <c r="B5">
        <v>153348</v>
      </c>
      <c r="D5" t="s">
        <v>3</v>
      </c>
      <c r="E5">
        <v>135035</v>
      </c>
    </row>
    <row r="7" spans="1:5" ht="12.75">
      <c r="A7" t="s">
        <v>4</v>
      </c>
      <c r="B7">
        <f>B4/B5</f>
        <v>0.00013042230743146306</v>
      </c>
      <c r="E7">
        <f>E4/E5</f>
        <v>2.9621949864849854E-05</v>
      </c>
    </row>
    <row r="8" spans="1:5" ht="12.75">
      <c r="A8" t="s">
        <v>5</v>
      </c>
      <c r="B8">
        <f>1-B7</f>
        <v>0.9998695776925686</v>
      </c>
      <c r="E8">
        <f>1-E7</f>
        <v>0.9999703780501351</v>
      </c>
    </row>
    <row r="9" spans="1:2" ht="12.75">
      <c r="A9" t="s">
        <v>6</v>
      </c>
      <c r="B9" s="2">
        <f>E7-B7</f>
        <v>-0.00010080035756661321</v>
      </c>
    </row>
    <row r="10" spans="1:2" ht="12.75">
      <c r="A10" t="s">
        <v>7</v>
      </c>
      <c r="B10">
        <v>0.01</v>
      </c>
    </row>
    <row r="12" spans="1:5" ht="12.75">
      <c r="A12" t="s">
        <v>8</v>
      </c>
      <c r="B12">
        <f>B7*B5</f>
        <v>19.999999999999996</v>
      </c>
      <c r="D12" t="s">
        <v>8</v>
      </c>
      <c r="E12">
        <f>E7*E5</f>
        <v>4</v>
      </c>
    </row>
    <row r="13" spans="1:5" ht="12.75">
      <c r="A13" t="s">
        <v>9</v>
      </c>
      <c r="B13">
        <f>B5*B8</f>
        <v>153328</v>
      </c>
      <c r="D13" t="s">
        <v>9</v>
      </c>
      <c r="E13">
        <f>E5*E8</f>
        <v>135031</v>
      </c>
    </row>
    <row r="16" spans="1:5" ht="12.75">
      <c r="A16" t="s">
        <v>10</v>
      </c>
      <c r="B16">
        <f>1/B5</f>
        <v>6.521115371573154E-06</v>
      </c>
      <c r="D16" t="s">
        <v>11</v>
      </c>
      <c r="E16">
        <f>1/E5</f>
        <v>7.4054874662124635E-06</v>
      </c>
    </row>
    <row r="18" spans="1:2" ht="12.75">
      <c r="A18" t="s">
        <v>12</v>
      </c>
      <c r="B18" s="3">
        <f>(B4+E4)/(B5+E5)</f>
        <v>8.32226587558906E-05</v>
      </c>
    </row>
    <row r="19" spans="1:2" ht="12.75">
      <c r="A19" t="s">
        <v>13</v>
      </c>
      <c r="B19">
        <f>1-B18</f>
        <v>0.9999167773412441</v>
      </c>
    </row>
    <row r="20" spans="1:2" ht="12.75">
      <c r="A20" t="s">
        <v>14</v>
      </c>
      <c r="B20" s="5">
        <f>B19*B18</f>
        <v>8.32157327449602E-05</v>
      </c>
    </row>
    <row r="22" spans="1:2" ht="12.75">
      <c r="A22" t="s">
        <v>15</v>
      </c>
      <c r="B22" s="4">
        <f>B16+E16</f>
        <v>1.3926602837785618E-05</v>
      </c>
    </row>
    <row r="24" spans="1:2" ht="12.75">
      <c r="A24" t="s">
        <v>16</v>
      </c>
      <c r="B24" s="6">
        <f>SQRT(B22*B20)</f>
        <v>3.4042803348055406E-05</v>
      </c>
    </row>
    <row r="26" spans="1:2" ht="12.75">
      <c r="A26" t="s">
        <v>17</v>
      </c>
      <c r="B26">
        <f>B9/B24</f>
        <v>-2.960988745140201</v>
      </c>
    </row>
    <row r="27" spans="1:2" ht="12.75">
      <c r="A27" t="s">
        <v>18</v>
      </c>
      <c r="B27">
        <f>1-(NORMSDIST(ABS(B26)))</f>
        <v>0.0015332657247568715</v>
      </c>
    </row>
    <row r="28" spans="1:2" ht="12.75">
      <c r="A28" t="s">
        <v>19</v>
      </c>
      <c r="B28">
        <f>B27*2</f>
        <v>0.003066531449513743</v>
      </c>
    </row>
    <row r="29" spans="1:2" ht="12.75">
      <c r="A29" t="s">
        <v>20</v>
      </c>
      <c r="B29">
        <f>NORMSINV(0.01)</f>
        <v>-2.3263478740408488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2009-04-28T21:49:53Z</dcterms:created>
  <dcterms:modified xsi:type="dcterms:W3CDTF">2009-04-28T21:59:32Z</dcterms:modified>
  <cp:category/>
  <cp:version/>
  <cp:contentType/>
  <cp:contentStatus/>
</cp:coreProperties>
</file>